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1. Matrice des Seuils" state="visible" r:id="rId4"/>
    <sheet sheetId="2" name="2. Modèle Demande Achat" state="visible" r:id="rId5"/>
    <sheet sheetId="3" name="3. Comparateur Devis" state="visible" r:id="rId6"/>
  </sheets>
  <calcPr calcId="171027"/>
</workbook>
</file>

<file path=xl/sharedStrings.xml><?xml version="1.0" encoding="utf-8"?>
<sst xmlns="http://schemas.openxmlformats.org/spreadsheetml/2006/main" count="150" uniqueCount="139">
  <si>
    <t>TIMMY COMPTA · KIT ACHATS PME</t>
  </si>
  <si>
    <t>Matrice officielle de délégation des pouvoirs et seuils d'approbation des dépenses</t>
  </si>
  <si>
    <t>Objectif : Séparer strictement la formulation du besoin opérationnel, l'autorisation budgétaire et la commande juridique.</t>
  </si>
  <si>
    <t>1. MATRICE DES SEUILS D'ENGAGEMENT FINANCIER</t>
  </si>
  <si>
    <t>Tranche de montant (FCFA)</t>
  </si>
  <si>
    <t>Circuit d'approbation obligatoire</t>
  </si>
  <si>
    <t>Délai indicatif visé</t>
  </si>
  <si>
    <t>Contrôles préalables exigés</t>
  </si>
  <si>
    <t>&lt; 100 000 FCFA</t>
  </si>
  <si>
    <t>Responsable de service (approbation simple)</t>
  </si>
  <si>
    <t>&lt; 4 heures</t>
  </si>
  <si>
    <t>Vérification du besoin métier et crédit de caisse.</t>
  </si>
  <si>
    <t>100 000 à &lt; 1 000 000 FCFA</t>
  </si>
  <si>
    <t>Chef de service + DAF / Responsable financier</t>
  </si>
  <si>
    <t>&lt; 24 heures</t>
  </si>
  <si>
    <t>Vérification budget SYSCOHADA + 2 devis consultatifs.</t>
  </si>
  <si>
    <t>1 000 000 à &lt; 5 000 000 FCFA</t>
  </si>
  <si>
    <t>Chef de service + DAF + Direction Générale</t>
  </si>
  <si>
    <t>&lt; 48 heures</t>
  </si>
  <si>
    <t>Tableau comparatif multicritère (3 devis formalisés).</t>
  </si>
  <si>
    <t>≥ 5 000 000 FCFA</t>
  </si>
  <si>
    <t>Circuit renforcé : DG + Comité de direction / Conseil</t>
  </si>
  <si>
    <t>Sur dossier comparatif</t>
  </si>
  <si>
    <t>Dossier d'achat complet, contrat-cadre et validation juridique.</t>
  </si>
  <si>
    <t>2. SÉPARATION DES FONCTIONS DANS LE PROCESSUS D'ACHAT</t>
  </si>
  <si>
    <t>Rôle clé dans l'organisation</t>
  </si>
  <si>
    <t>Mission obligatoire dans le circuit</t>
  </si>
  <si>
    <t>Règle de séparation formelle</t>
  </si>
  <si>
    <t>Outil / Document de preuve</t>
  </si>
  <si>
    <t>1. Collaborateur demandeur</t>
  </si>
  <si>
    <t>Formuler la demande d'achat (DA) avec spécifications techniques précises.</t>
  </si>
  <si>
    <t>Ne peut pas valider sa propre demande.</t>
  </si>
  <si>
    <t>Fiche de Demande d'Achat (DA)</t>
  </si>
  <si>
    <t>2. Chef de service</t>
  </si>
  <si>
    <t>Confirmer l'opportunité opérationnelle de la dépense pour le service.</t>
  </si>
  <si>
    <t>Ne peut pas émettre le bon de commande externe.</t>
  </si>
  <si>
    <t>Visa hiérarchique sur la DA</t>
  </si>
  <si>
    <t>3. DAF / Responsable financier</t>
  </si>
  <si>
    <t>Contrôler le compte comptable 60x, le solde budgétaire et le cash-flow.</t>
  </si>
  <si>
    <t>Ne choisit pas le fournisseur opérationnel.</t>
  </si>
  <si>
    <t>Visa budgétaire / Rapprochement</t>
  </si>
  <si>
    <t>4. Direction Générale</t>
  </si>
  <si>
    <t>Arbitrer les dépenses stratégiques au-delà du seuil fixé.</t>
  </si>
  <si>
    <t>N'intervient pas dans les petites fournitures courantes.</t>
  </si>
  <si>
    <t>Décision de direction signée</t>
  </si>
  <si>
    <t>5. Service Achats / Appro.</t>
  </si>
  <si>
    <t>Consulter 3 fournisseurs, négocier et émettre le Bon de Commande.</t>
  </si>
  <si>
    <t>Ne peut pas réceptionner physiquement les colis au dépôt.</t>
  </si>
  <si>
    <t>Bon de Commande officiel (BC)</t>
  </si>
  <si>
    <t>6. Magasinier / Réceptionnaire</t>
  </si>
  <si>
    <t>Vérifier la quantité et l'état physique des marchandises livrées.</t>
  </si>
  <si>
    <t>Ne traite pas les factures ni les virements.</t>
  </si>
  <si>
    <t>Bon de Réception signé (BR)</t>
  </si>
  <si>
    <t>7. Comptabilité fournisseurs</t>
  </si>
  <si>
    <t>Rapprocher la facture (401) avec le BC et le BR avant règlement.</t>
  </si>
  <si>
    <t>Ne passe aucune commande auprès des fournisseurs.</t>
  </si>
  <si>
    <t>Écriture comptable SYSCOHADA</t>
  </si>
  <si>
    <t>DEMANDE D'ACHAT INTERNE (DA)</t>
  </si>
  <si>
    <t>Document interne préalable à tout engagement juridique auprès d'un fournisseur</t>
  </si>
  <si>
    <t>N° de Demande :</t>
  </si>
  <si>
    <t>DA-2026-0089</t>
  </si>
  <si>
    <t>Date d'émission :</t>
  </si>
  <si>
    <t>17/10/2026</t>
  </si>
  <si>
    <t>Demandeur :</t>
  </si>
  <si>
    <t>Jean Fidel (Atelier Soudure)</t>
  </si>
  <si>
    <t>Département / Chantier :</t>
  </si>
  <si>
    <t>Production &amp; Maintenance</t>
  </si>
  <si>
    <t>Motif de l'achat :</t>
  </si>
  <si>
    <t>Réapprovisionnement urgent profilés métalliques pour ligne d'usinage</t>
  </si>
  <si>
    <t>Date limite souhaitée :</t>
  </si>
  <si>
    <t>J+5 (Urgence exploitation)</t>
  </si>
  <si>
    <t>Réf. Article</t>
  </si>
  <si>
    <t>Désignation détaillée du besoin</t>
  </si>
  <si>
    <t>Unité</t>
  </si>
  <si>
    <t>Quantité</t>
  </si>
  <si>
    <t>Prix Unitaire Est. (FCFA)</t>
  </si>
  <si>
    <t>Montant Total Est. (FCFA)</t>
  </si>
  <si>
    <t>MET-TOL-01</t>
  </si>
  <si>
    <t>Tôle d'acier galvanisé 20/10e (format 2000x1000 mm)</t>
  </si>
  <si>
    <t>Feuille</t>
  </si>
  <si>
    <t>MET-TUB-04</t>
  </si>
  <si>
    <t>Tube carré acier brut 40x40x2 mm (barre de 6 mètres)</t>
  </si>
  <si>
    <t>Barre</t>
  </si>
  <si>
    <t>MET-PRO-02</t>
  </si>
  <si>
    <t>Cornière égale laminée à chaud 35x35x4 mm</t>
  </si>
  <si>
    <t>CON-DIS-12</t>
  </si>
  <si>
    <t>Disques à tronçonner inox diam. 125x1.6 mm (boîte de 25)</t>
  </si>
  <si>
    <t>Boîte</t>
  </si>
  <si>
    <t>DIV-TRP-00</t>
  </si>
  <si>
    <t>Frais d'acheminement et livraison sur site atelier</t>
  </si>
  <si>
    <t>Forfait</t>
  </si>
  <si>
    <t>TOTAL ESTIMÉ DE LA DEMANDE D'ACHAT (HT) :</t>
  </si>
  <si>
    <t>CIRCUIT D'APPROBATION ET SIGNATURES</t>
  </si>
  <si>
    <t>1. Demandeur — Expression du besoin</t>
  </si>
  <si>
    <t>3. Direction Financière (DAF) — Contrôle budget &amp; imputation</t>
  </si>
  <si>
    <t xml:space="preserve">
Nom :
Date :
Signature :</t>
  </si>
  <si>
    <t>2. Responsable de Service — Accord d'opportunité métier</t>
  </si>
  <si>
    <t>4. Direction Générale — Autorisation finale (&gt; seuil)</t>
  </si>
  <si>
    <t>TIMMY COMPTA · COMPARATEUR MULTICRITÈRE DE DEVIS</t>
  </si>
  <si>
    <t>Évaluation objective du coût total d'acquisition, des délais, de la qualité et des facilités de paiement</t>
  </si>
  <si>
    <t>1. PROPOSITIONS COMMERCIALES REÇUES (DONNÉES FOURNISSEURS)</t>
  </si>
  <si>
    <t>Critères bruts de l'offre</t>
  </si>
  <si>
    <t>Fournisseur A</t>
  </si>
  <si>
    <t>Fournisseur B</t>
  </si>
  <si>
    <t>Fournisseur C</t>
  </si>
  <si>
    <t>Meilleure performance</t>
  </si>
  <si>
    <t>Prix catalogue / devis des produits</t>
  </si>
  <si>
    <t>FCFA</t>
  </si>
  <si>
    <t>Minimiser</t>
  </si>
  <si>
    <t>Frais de transport / livraison sur site</t>
  </si>
  <si>
    <t>Inclus = Idéal</t>
  </si>
  <si>
    <t>Délai de livraison garanti</t>
  </si>
  <si>
    <t>Jours</t>
  </si>
  <si>
    <t>Plus rapide</t>
  </si>
  <si>
    <t>Délai de paiement accordé</t>
  </si>
  <si>
    <t>Plus long</t>
  </si>
  <si>
    <t>Note Qualité / Conformité / Réputation</t>
  </si>
  <si>
    <t>/ 5</t>
  </si>
  <si>
    <t>Plus élevé</t>
  </si>
  <si>
    <t>COÛT DIRECT TOTAL LIVRÉ (HT)</t>
  </si>
  <si>
    <t>2. GRILLE MULTICRITÈRE PONDÉRÉE (NOTES SUR 5)</t>
  </si>
  <si>
    <t>Critères de notation</t>
  </si>
  <si>
    <t>Poids</t>
  </si>
  <si>
    <t>Formule appliquée</t>
  </si>
  <si>
    <t>Note Coût direct livré</t>
  </si>
  <si>
    <t>(Coût Min / Coût Fournisseur) * 5</t>
  </si>
  <si>
    <t>Note Délai de livraison</t>
  </si>
  <si>
    <t>Barème : ≤3j=5, ≤7j=4, ≤10j=3, ≤14j=2</t>
  </si>
  <si>
    <t>Note Qualité &amp; Conformité</t>
  </si>
  <si>
    <t>Note technique documentée / 5</t>
  </si>
  <si>
    <t>Note Conditions de trésorerie</t>
  </si>
  <si>
    <t>Barème : ≥45j=5, 30j=4, 15j=3, Comptant=2</t>
  </si>
  <si>
    <t>SCORE GLOBAL PONDÉRÉ / 5</t>
  </si>
  <si>
    <t>Score maximal = 5,00</t>
  </si>
  <si>
    <t>CLASSEMENT FINAL RECOMMANDÉ</t>
  </si>
  <si>
    <t>3e position</t>
  </si>
  <si>
    <t>🥇 1er CHOIX (Retenu)</t>
  </si>
  <si>
    <t>🥈 2e position</t>
  </si>
  <si>
    <t>Décision justifiée et traçable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</si>
</sst>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2">
    <numFmt numFmtId="164" formatCode="#,##0 &quot;FCFA&quot;"/>
    <numFmt numFmtId="165" formatCode="0.00 &quot;/ 5&quot;"/>
  </numFmts>
  <fonts count="20" x14ac:knownFonts="1">
    <font>
      <color theme="1"/>
      <family val="2"/>
      <scheme val="minor"/>
      <sz val="11"/>
      <name val="Calibri"/>
    </font>
    <font>
      <b/>
      <color rgb="FFFFFF"/>
      <sz val="16"/>
      <name val="Calibri"/>
    </font>
    <font>
      <i/>
      <color rgb="FFFFFF"/>
      <sz val="11"/>
      <name val="Calibri"/>
    </font>
    <font>
      <b/>
      <color rgb="D97706"/>
      <sz val="10"/>
      <name val="Calibri"/>
    </font>
    <font>
      <b/>
      <color rgb="0F172A"/>
      <sz val="12"/>
      <name val="Calibri"/>
    </font>
    <font>
      <b/>
      <color rgb="FFFFFF"/>
      <sz val="11"/>
      <name val="Calibri"/>
    </font>
    <font>
      <sz val="10"/>
      <name val="Calibri"/>
    </font>
    <font>
      <b/>
    </font>
    <font>
      <b/>
      <color rgb="D97706"/>
      <name val="Calibri"/>
    </font>
    <font>
      <b/>
      <color rgb="FFFFFF"/>
      <sz val="10"/>
      <name val="Calibri"/>
    </font>
    <font>
      <b/>
      <color rgb="0F172A"/>
      <sz val="11"/>
      <name val="Calibri"/>
    </font>
    <font>
      <b/>
      <color rgb="047857"/>
      <sz val="13"/>
      <name val="Calibri"/>
    </font>
    <font>
      <b/>
      <color rgb="FFFFFF"/>
      <sz val="10"/>
    </font>
    <font>
      <color rgb="64748B"/>
      <sz val="9"/>
    </font>
    <font>
      <b/>
      <color rgb="0F172A"/>
    </font>
    <font>
      <b/>
      <color rgb="047857"/>
    </font>
    <font>
      <b/>
      <sz val="12"/>
    </font>
    <font>
      <b/>
      <color rgb="D97706"/>
      <sz val="13"/>
    </font>
    <font>
      <i/>
      <color rgb="64748B"/>
      <sz val="9"/>
    </font>
    <font>
      <b/>
      <color rgb="D97706"/>
    </font>
  </fonts>
  <fills count="9">
    <fill>
      <patternFill patternType="none"/>
    </fill>
    <fill>
      <patternFill patternType="gray125"/>
    </fill>
    <fill>
      <patternFill patternType="solid">
        <fgColor rgb="0F172A"/>
      </patternFill>
    </fill>
    <fill>
      <patternFill patternType="solid">
        <fgColor rgb="1E293B"/>
      </patternFill>
    </fill>
    <fill>
      <patternFill patternType="solid">
        <fgColor rgb="FEF3C7"/>
      </patternFill>
    </fill>
    <fill>
      <patternFill patternType="solid">
        <fgColor rgb="334155"/>
      </patternFill>
    </fill>
    <fill>
      <patternFill patternType="solid">
        <fgColor rgb="F8FAFC"/>
      </patternFill>
    </fill>
    <fill>
      <patternFill patternType="solid">
        <fgColor rgb="D1FAE5"/>
      </patternFill>
    </fill>
    <fill>
      <patternFill patternType="solid">
        <fgColor rgb="F1F5F9"/>
      </patternFill>
    </fill>
  </fills>
  <borders count="3">
    <border>
      <left/>
      <right/>
      <top/>
      <bottom/>
      <diagonal/>
    </border>
    <border>
      <left style="thin">
        <color rgb="E2E8F0"/>
      </left>
      <right style="thin">
        <color rgb="E2E8F0"/>
      </right>
      <top style="thin">
        <color rgb="E2E8F0"/>
      </top>
      <bottom style="thin">
        <color rgb="E2E8F0"/>
      </bottom>
      <diagonal/>
    </border>
    <border>
      <left style="thin">
        <color rgb="94A3B8"/>
      </left>
      <right style="thin">
        <color rgb="94A3B8"/>
      </right>
      <top/>
      <bottom style="thin">
        <color rgb="94A3B8"/>
      </bottom>
      <diagonal/>
    </border>
  </borders>
  <cellStyleXfs count="1">
    <xf numFmtId="0" fontId="0" fillId="0" borderId="0"/>
  </cellStyleXfs>
  <cellXfs count="40">
    <xf numFmtId="0" fontId="0" fillId="0" borderId="0" xfId="0"/>
    <xf numFmtId="0" fontId="1" fillId="2" borderId="0" xfId="0" applyFont="1" applyFill="1" applyAlignment="1">
      <alignment horizontal="center" vertical="center"/>
    </xf>
    <xf numFmtId="0" fontId="2" fillId="3" borderId="0" xfId="0" applyFont="1" applyFill="1" applyAlignment="1">
      <alignment horizontal="center" vertical="center"/>
    </xf>
    <xf numFmtId="0" fontId="3" fillId="4" borderId="0" xfId="0" applyFont="1" applyFill="1" applyAlignment="1">
      <alignment vertical="center" indent="1"/>
    </xf>
    <xf numFmtId="0" fontId="4" fillId="0" borderId="0" xfId="0" applyFont="1"/>
    <xf numFmtId="0" fontId="5" fillId="5" borderId="0" xfId="0" applyFont="1" applyFill="1" applyAlignment="1">
      <alignment horizontal="left" vertical="center"/>
    </xf>
    <xf numFmtId="0" fontId="5" fillId="5" borderId="0" xfId="0" applyFont="1" applyFill="1" applyAlignment="1">
      <alignment horizontal="center" vertical="center"/>
    </xf>
    <xf numFmtId="0" fontId="6" fillId="0" borderId="1" xfId="0" applyFont="1" applyBorder="1" applyAlignment="1">
      <alignment horizontal="left" vertical="center"/>
    </xf>
    <xf numFmtId="0" fontId="6" fillId="0" borderId="1" xfId="0" applyFont="1" applyBorder="1" applyAlignment="1">
      <alignment horizontal="center" vertical="center"/>
    </xf>
    <xf numFmtId="0" fontId="6" fillId="6" borderId="1" xfId="0" applyFont="1" applyFill="1" applyBorder="1" applyAlignment="1">
      <alignment horizontal="left" vertical="center"/>
    </xf>
    <xf numFmtId="0" fontId="6" fillId="6" borderId="1" xfId="0" applyFont="1" applyFill="1" applyBorder="1" applyAlignment="1">
      <alignment horizontal="center" vertical="center"/>
    </xf>
    <xf numFmtId="0" fontId="5" fillId="5" borderId="0" xfId="0" applyFont="1" applyFill="1" applyAlignment="1">
      <alignment vertical="center"/>
    </xf>
    <xf numFmtId="0" fontId="6" fillId="0" borderId="1" xfId="0" applyFont="1" applyBorder="1" applyAlignment="1">
      <alignment vertical="center"/>
    </xf>
    <xf numFmtId="0" fontId="6" fillId="6" borderId="1" xfId="0" applyFont="1" applyFill="1" applyBorder="1" applyAlignment="1">
      <alignment vertical="center"/>
    </xf>
    <xf numFmtId="0" fontId="7" fillId="0" borderId="0" xfId="0" applyFont="1"/>
    <xf numFmtId="0" fontId="8" fillId="0" borderId="0" xfId="0" applyFont="1"/>
    <xf numFmtId="0" fontId="9" fillId="5" borderId="0" xfId="0" applyFont="1" applyFill="1" applyAlignment="1">
      <alignment horizontal="left" vertical="center"/>
    </xf>
    <xf numFmtId="0" fontId="9" fillId="5" borderId="0" xfId="0" applyFont="1" applyFill="1" applyAlignment="1">
      <alignment horizontal="right" vertical="center"/>
    </xf>
    <xf numFmtId="0" fontId="0" fillId="0" borderId="1" xfId="0" applyBorder="1"/>
    <xf numFmtId="164" fontId="0" fillId="0" borderId="1" xfId="0" applyNumberFormat="1" applyBorder="1"/>
    <xf numFmtId="164" fontId="7" fillId="0" borderId="1" xfId="0" applyNumberFormat="1" applyFont="1" applyBorder="1"/>
    <xf numFmtId="0" fontId="10" fillId="0" borderId="0" xfId="0" applyFont="1" applyAlignment="1">
      <alignment horizontal="right" vertical="center"/>
    </xf>
    <xf numFmtId="164" fontId="11" fillId="7" borderId="0" xfId="0" applyNumberFormat="1" applyFont="1" applyFill="1" applyAlignment="1">
      <alignment horizontal="right" vertical="center"/>
    </xf>
    <xf numFmtId="0" fontId="12" fillId="3" borderId="0" xfId="0" applyFont="1" applyFill="1"/>
    <xf numFmtId="0" fontId="13" fillId="0" borderId="2" xfId="0" applyFont="1" applyBorder="1"/>
    <xf numFmtId="0" fontId="14" fillId="8" borderId="0" xfId="0" applyFont="1" applyFill="1"/>
    <xf numFmtId="0" fontId="0" fillId="8" borderId="0" xfId="0" applyFill="1"/>
    <xf numFmtId="164" fontId="7" fillId="8" borderId="0" xfId="0" applyNumberFormat="1" applyFont="1" applyFill="1"/>
    <xf numFmtId="164" fontId="15" fillId="8" borderId="0" xfId="0" applyNumberFormat="1" applyFont="1" applyFill="1"/>
    <xf numFmtId="164" fontId="15" fillId="7" borderId="0" xfId="0" applyNumberFormat="1" applyFont="1" applyFill="1"/>
    <xf numFmtId="0" fontId="9" fillId="5" borderId="0" xfId="0" applyFont="1" applyFill="1" applyAlignment="1">
      <alignment horizontal="center" vertical="center"/>
    </xf>
    <xf numFmtId="9" fontId="0" fillId="0" borderId="1" xfId="0" applyNumberFormat="1" applyBorder="1"/>
    <xf numFmtId="2" fontId="0" fillId="0" borderId="1" xfId="0" applyNumberFormat="1" applyBorder="1"/>
    <xf numFmtId="0" fontId="10" fillId="6" borderId="0" xfId="0" applyFont="1" applyFill="1"/>
    <xf numFmtId="9" fontId="7" fillId="6" borderId="0" xfId="0" applyNumberFormat="1" applyFont="1" applyFill="1"/>
    <xf numFmtId="165" fontId="16" fillId="6" borderId="0" xfId="0" applyNumberFormat="1" applyFont="1" applyFill="1"/>
    <xf numFmtId="165" fontId="17" fillId="4" borderId="0" xfId="0" applyNumberFormat="1" applyFont="1" applyFill="1"/>
    <xf numFmtId="0" fontId="18" fillId="6" borderId="0" xfId="0" applyFont="1" applyFill="1"/>
    <xf numFmtId="0" fontId="14" fillId="0" borderId="0" xfId="0" applyFont="1"/>
    <xf numFmtId="0" fontId="19" fillId="4" borderId="0" xfId="0" applyFont="1" applyFill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2:E23"/>
  <sheetViews>
    <sheetView workbookViewId="0"/>
  </sheetViews>
  <sheetFormatPr defaultRowHeight="15" outlineLevelRow="0" outlineLevelCol="0" x14ac:dyDescent="55"/>
  <cols>
    <col min="1" max="1" width="4" customWidth="1"/>
    <col min="2" max="2" width="28" customWidth="1"/>
    <col min="3" max="3" width="36" customWidth="1"/>
    <col min="4" max="4" width="20" customWidth="1"/>
    <col min="5" max="5" width="38" customWidth="1"/>
  </cols>
  <sheetData>
    <row r="2" ht="35" customHeight="1" spans="2:5" x14ac:dyDescent="0.25">
      <c r="B2" s="1" t="s">
        <v>0</v>
      </c>
      <c r="C2" s="1"/>
      <c r="D2" s="1"/>
      <c r="E2" s="1"/>
    </row>
    <row r="3" ht="24" customHeight="1" spans="2:5" x14ac:dyDescent="0.25">
      <c r="B3" s="2" t="s">
        <v>1</v>
      </c>
      <c r="C3" s="2"/>
      <c r="D3" s="2"/>
      <c r="E3" s="2"/>
    </row>
    <row r="5" ht="25" customHeight="1" spans="2:5" x14ac:dyDescent="0.25">
      <c r="B5" s="3" t="s">
        <v>2</v>
      </c>
      <c r="C5" s="3"/>
      <c r="D5" s="3"/>
      <c r="E5" s="3"/>
    </row>
    <row r="7" spans="2:2" x14ac:dyDescent="0.25">
      <c r="B7" s="4" t="s">
        <v>3</v>
      </c>
    </row>
    <row r="8" ht="26" customHeight="1" spans="2:5" x14ac:dyDescent="0.25">
      <c r="B8" s="5" t="s">
        <v>4</v>
      </c>
      <c r="C8" s="5" t="s">
        <v>5</v>
      </c>
      <c r="D8" s="6" t="s">
        <v>6</v>
      </c>
      <c r="E8" s="5" t="s">
        <v>7</v>
      </c>
    </row>
    <row r="9" ht="24" customHeight="1" spans="2:5" x14ac:dyDescent="0.25">
      <c r="B9" s="7" t="s">
        <v>8</v>
      </c>
      <c r="C9" s="7" t="s">
        <v>9</v>
      </c>
      <c r="D9" s="8" t="s">
        <v>10</v>
      </c>
      <c r="E9" s="7" t="s">
        <v>11</v>
      </c>
    </row>
    <row r="10" ht="24" customHeight="1" spans="2:5" x14ac:dyDescent="0.25">
      <c r="B10" s="9" t="s">
        <v>12</v>
      </c>
      <c r="C10" s="9" t="s">
        <v>13</v>
      </c>
      <c r="D10" s="10" t="s">
        <v>14</v>
      </c>
      <c r="E10" s="9" t="s">
        <v>15</v>
      </c>
    </row>
    <row r="11" ht="24" customHeight="1" spans="2:5" x14ac:dyDescent="0.25">
      <c r="B11" s="7" t="s">
        <v>16</v>
      </c>
      <c r="C11" s="7" t="s">
        <v>17</v>
      </c>
      <c r="D11" s="8" t="s">
        <v>18</v>
      </c>
      <c r="E11" s="7" t="s">
        <v>19</v>
      </c>
    </row>
    <row r="12" ht="24" customHeight="1" spans="2:5" x14ac:dyDescent="0.25">
      <c r="B12" s="9" t="s">
        <v>20</v>
      </c>
      <c r="C12" s="9" t="s">
        <v>21</v>
      </c>
      <c r="D12" s="10" t="s">
        <v>22</v>
      </c>
      <c r="E12" s="9" t="s">
        <v>23</v>
      </c>
    </row>
    <row r="15" spans="2:2" x14ac:dyDescent="0.25">
      <c r="B15" s="4" t="s">
        <v>24</v>
      </c>
    </row>
    <row r="16" ht="26" customHeight="1" spans="2:5" x14ac:dyDescent="0.25">
      <c r="B16" s="11" t="s">
        <v>25</v>
      </c>
      <c r="C16" s="11" t="s">
        <v>26</v>
      </c>
      <c r="D16" s="11" t="s">
        <v>27</v>
      </c>
      <c r="E16" s="11" t="s">
        <v>28</v>
      </c>
    </row>
    <row r="17" ht="22" customHeight="1" spans="2:5" x14ac:dyDescent="0.25">
      <c r="B17" s="12" t="s">
        <v>29</v>
      </c>
      <c r="C17" s="12" t="s">
        <v>30</v>
      </c>
      <c r="D17" s="12" t="s">
        <v>31</v>
      </c>
      <c r="E17" s="12" t="s">
        <v>32</v>
      </c>
    </row>
    <row r="18" ht="22" customHeight="1" spans="2:5" x14ac:dyDescent="0.25">
      <c r="B18" s="13" t="s">
        <v>33</v>
      </c>
      <c r="C18" s="13" t="s">
        <v>34</v>
      </c>
      <c r="D18" s="13" t="s">
        <v>35</v>
      </c>
      <c r="E18" s="13" t="s">
        <v>36</v>
      </c>
    </row>
    <row r="19" ht="22" customHeight="1" spans="2:5" x14ac:dyDescent="0.25">
      <c r="B19" s="12" t="s">
        <v>37</v>
      </c>
      <c r="C19" s="12" t="s">
        <v>38</v>
      </c>
      <c r="D19" s="12" t="s">
        <v>39</v>
      </c>
      <c r="E19" s="12" t="s">
        <v>40</v>
      </c>
    </row>
    <row r="20" ht="22" customHeight="1" spans="2:5" x14ac:dyDescent="0.25">
      <c r="B20" s="13" t="s">
        <v>41</v>
      </c>
      <c r="C20" s="13" t="s">
        <v>42</v>
      </c>
      <c r="D20" s="13" t="s">
        <v>43</v>
      </c>
      <c r="E20" s="13" t="s">
        <v>44</v>
      </c>
    </row>
    <row r="21" ht="22" customHeight="1" spans="2:5" x14ac:dyDescent="0.25">
      <c r="B21" s="12" t="s">
        <v>45</v>
      </c>
      <c r="C21" s="12" t="s">
        <v>46</v>
      </c>
      <c r="D21" s="12" t="s">
        <v>47</v>
      </c>
      <c r="E21" s="12" t="s">
        <v>48</v>
      </c>
    </row>
    <row r="22" ht="22" customHeight="1" spans="2:5" x14ac:dyDescent="0.25">
      <c r="B22" s="13" t="s">
        <v>49</v>
      </c>
      <c r="C22" s="13" t="s">
        <v>50</v>
      </c>
      <c r="D22" s="13" t="s">
        <v>51</v>
      </c>
      <c r="E22" s="13" t="s">
        <v>52</v>
      </c>
    </row>
    <row r="23" ht="22" customHeight="1" spans="2:5" x14ac:dyDescent="0.25">
      <c r="B23" s="12" t="s">
        <v>53</v>
      </c>
      <c r="C23" s="12" t="s">
        <v>54</v>
      </c>
      <c r="D23" s="12" t="s">
        <v>55</v>
      </c>
      <c r="E23" s="12" t="s">
        <v>56</v>
      </c>
    </row>
  </sheetData>
  <mergeCells count="3">
    <mergeCell ref="B2:E2"/>
    <mergeCell ref="B3:E3"/>
    <mergeCell ref="B5:E5"/>
  </mergeCells>
  <pageMargins left="0.7" right="0.7" top="0.75" bottom="0.75" header="0.3" footer="0.3"/>
  <pageSetup orientation="portrait" horizontalDpi="4294967295" verticalDpi="4294967295" scale="100" fitToWidth="1" fitToHeight="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2:G30"/>
  <sheetViews>
    <sheetView workbookViewId="0"/>
  </sheetViews>
  <sheetFormatPr defaultRowHeight="15" outlineLevelRow="0" outlineLevelCol="0" x14ac:dyDescent="55"/>
  <cols>
    <col min="1" max="1" width="4" customWidth="1"/>
    <col min="2" max="2" width="14" customWidth="1"/>
    <col min="3" max="3" width="36" customWidth="1"/>
    <col min="4" max="4" width="14" customWidth="1"/>
    <col min="5" max="5" width="12" customWidth="1"/>
    <col min="6" max="6" width="20" customWidth="1"/>
    <col min="7" max="7" width="22" customWidth="1"/>
  </cols>
  <sheetData>
    <row r="2" ht="35" customHeight="1" spans="2:7" x14ac:dyDescent="0.25">
      <c r="B2" s="1" t="s">
        <v>57</v>
      </c>
      <c r="C2" s="1"/>
      <c r="D2" s="1"/>
      <c r="E2" s="1"/>
      <c r="F2" s="1"/>
      <c r="G2" s="1"/>
    </row>
    <row r="3" ht="22" customHeight="1" spans="2:7" x14ac:dyDescent="0.25">
      <c r="B3" s="2" t="s">
        <v>58</v>
      </c>
      <c r="C3" s="2"/>
      <c r="D3" s="2"/>
      <c r="E3" s="2"/>
      <c r="F3" s="2"/>
      <c r="G3" s="2"/>
    </row>
    <row r="5" spans="2:6" x14ac:dyDescent="0.25">
      <c r="B5" s="14" t="s">
        <v>59</v>
      </c>
      <c r="C5" s="15" t="s">
        <v>60</v>
      </c>
      <c r="E5" s="14" t="s">
        <v>61</v>
      </c>
      <c r="F5" t="s">
        <v>62</v>
      </c>
    </row>
    <row r="6" spans="2:6" x14ac:dyDescent="0.25">
      <c r="B6" s="14" t="s">
        <v>63</v>
      </c>
      <c r="C6" t="s">
        <v>64</v>
      </c>
      <c r="E6" s="14" t="s">
        <v>65</v>
      </c>
      <c r="F6" t="s">
        <v>66</v>
      </c>
    </row>
    <row r="7" spans="2:6" x14ac:dyDescent="0.25">
      <c r="B7" s="14" t="s">
        <v>67</v>
      </c>
      <c r="C7" t="s">
        <v>68</v>
      </c>
      <c r="E7" s="14" t="s">
        <v>69</v>
      </c>
      <c r="F7" t="s">
        <v>70</v>
      </c>
    </row>
    <row r="9" ht="26" customHeight="1" spans="2:7" x14ac:dyDescent="0.25">
      <c r="B9" s="16" t="s">
        <v>71</v>
      </c>
      <c r="C9" s="16" t="s">
        <v>72</v>
      </c>
      <c r="D9" s="16" t="s">
        <v>73</v>
      </c>
      <c r="E9" s="17" t="s">
        <v>74</v>
      </c>
      <c r="F9" s="17" t="s">
        <v>75</v>
      </c>
      <c r="G9" s="17" t="s">
        <v>76</v>
      </c>
    </row>
    <row r="10" ht="22" customHeight="1" spans="2:7" x14ac:dyDescent="0.25">
      <c r="B10" s="18" t="s">
        <v>77</v>
      </c>
      <c r="C10" s="18" t="s">
        <v>78</v>
      </c>
      <c r="D10" s="18" t="s">
        <v>79</v>
      </c>
      <c r="E10" s="18">
        <v>10</v>
      </c>
      <c r="F10" s="19">
        <v>45000</v>
      </c>
      <c r="G10" s="20">
        <f>E10*F10</f>
      </c>
    </row>
    <row r="11" ht="22" customHeight="1" spans="2:7" x14ac:dyDescent="0.25">
      <c r="B11" s="18" t="s">
        <v>80</v>
      </c>
      <c r="C11" s="18" t="s">
        <v>81</v>
      </c>
      <c r="D11" s="18" t="s">
        <v>82</v>
      </c>
      <c r="E11" s="18">
        <v>15</v>
      </c>
      <c r="F11" s="19">
        <v>18000</v>
      </c>
      <c r="G11" s="20">
        <f>E11*F11</f>
      </c>
    </row>
    <row r="12" ht="22" customHeight="1" spans="2:7" x14ac:dyDescent="0.25">
      <c r="B12" s="18" t="s">
        <v>83</v>
      </c>
      <c r="C12" s="18" t="s">
        <v>84</v>
      </c>
      <c r="D12" s="18" t="s">
        <v>82</v>
      </c>
      <c r="E12" s="18">
        <v>8</v>
      </c>
      <c r="F12" s="19">
        <v>11500</v>
      </c>
      <c r="G12" s="20">
        <f>E12*F12</f>
      </c>
    </row>
    <row r="13" ht="22" customHeight="1" spans="2:7" x14ac:dyDescent="0.25">
      <c r="B13" s="18" t="s">
        <v>85</v>
      </c>
      <c r="C13" s="18" t="s">
        <v>86</v>
      </c>
      <c r="D13" s="18" t="s">
        <v>87</v>
      </c>
      <c r="E13" s="18">
        <v>4</v>
      </c>
      <c r="F13" s="19">
        <v>18000</v>
      </c>
      <c r="G13" s="20">
        <f>E13*F13</f>
      </c>
    </row>
    <row r="14" ht="22" customHeight="1" spans="2:7" x14ac:dyDescent="0.25">
      <c r="B14" s="18" t="s">
        <v>88</v>
      </c>
      <c r="C14" s="18" t="s">
        <v>89</v>
      </c>
      <c r="D14" s="18" t="s">
        <v>90</v>
      </c>
      <c r="E14" s="18">
        <v>1</v>
      </c>
      <c r="F14" s="19">
        <v>35000</v>
      </c>
      <c r="G14" s="20">
        <f>E14*F14</f>
      </c>
    </row>
    <row r="16" ht="28" customHeight="1" spans="2:7" x14ac:dyDescent="0.25">
      <c r="B16" s="21" t="s">
        <v>91</v>
      </c>
      <c r="C16" s="21"/>
      <c r="D16" s="21"/>
      <c r="E16" s="21"/>
      <c r="F16" s="21"/>
      <c r="G16" s="22">
        <f>SUM(G10:G14)</f>
      </c>
    </row>
    <row r="19" spans="2:2" x14ac:dyDescent="0.25">
      <c r="B19" s="4" t="s">
        <v>92</v>
      </c>
    </row>
    <row r="21" spans="2:7" x14ac:dyDescent="0.25">
      <c r="B21" s="23" t="s">
        <v>93</v>
      </c>
      <c r="C21" s="23"/>
      <c r="D21" s="23"/>
      <c r="E21" s="23" t="s">
        <v>94</v>
      </c>
      <c r="F21" s="23"/>
      <c r="G21" s="23"/>
    </row>
    <row r="22" spans="2:7" x14ac:dyDescent="0.25">
      <c r="B22" s="24" t="s">
        <v>95</v>
      </c>
      <c r="C22" s="24"/>
      <c r="D22" s="24"/>
      <c r="E22" s="24" t="s">
        <v>95</v>
      </c>
      <c r="F22" s="24"/>
      <c r="G22" s="24"/>
    </row>
    <row r="23" spans="2:7" x14ac:dyDescent="0.25">
      <c r="B23" s="24"/>
      <c r="C23" s="24"/>
      <c r="D23" s="24"/>
      <c r="E23" s="24"/>
      <c r="F23" s="24"/>
      <c r="G23" s="24"/>
    </row>
    <row r="24" spans="2:7" x14ac:dyDescent="0.25">
      <c r="B24" s="24"/>
      <c r="C24" s="24"/>
      <c r="D24" s="24"/>
      <c r="E24" s="24"/>
      <c r="F24" s="24"/>
      <c r="G24" s="24"/>
    </row>
    <row r="27" spans="2:7" x14ac:dyDescent="0.25">
      <c r="B27" s="23" t="s">
        <v>96</v>
      </c>
      <c r="C27" s="23"/>
      <c r="D27" s="23"/>
      <c r="E27" s="23" t="s">
        <v>97</v>
      </c>
      <c r="F27" s="23"/>
      <c r="G27" s="23"/>
    </row>
    <row r="28" spans="2:7" x14ac:dyDescent="0.25">
      <c r="B28" s="24" t="s">
        <v>95</v>
      </c>
      <c r="C28" s="24"/>
      <c r="D28" s="24"/>
      <c r="E28" s="24" t="s">
        <v>95</v>
      </c>
      <c r="F28" s="24"/>
      <c r="G28" s="24"/>
    </row>
    <row r="29" spans="2:7" x14ac:dyDescent="0.25">
      <c r="B29" s="24"/>
      <c r="C29" s="24"/>
      <c r="D29" s="24"/>
      <c r="E29" s="24"/>
      <c r="F29" s="24"/>
      <c r="G29" s="24"/>
    </row>
    <row r="30" spans="2:7" x14ac:dyDescent="0.25">
      <c r="B30" s="24"/>
      <c r="C30" s="24"/>
      <c r="D30" s="24"/>
      <c r="E30" s="24"/>
      <c r="F30" s="24"/>
      <c r="G30" s="24"/>
    </row>
  </sheetData>
  <mergeCells count="11">
    <mergeCell ref="B2:G2"/>
    <mergeCell ref="B3:G3"/>
    <mergeCell ref="B16:F16"/>
    <mergeCell ref="B21:D21"/>
    <mergeCell ref="E21:G21"/>
    <mergeCell ref="B22:D24"/>
    <mergeCell ref="E22:G24"/>
    <mergeCell ref="B27:D27"/>
    <mergeCell ref="E27:G27"/>
    <mergeCell ref="B28:D30"/>
    <mergeCell ref="E28:G30"/>
  </mergeCells>
  <pageMargins left="0.7" right="0.7" top="0.75" bottom="0.75" header="0.3" footer="0.3"/>
  <pageSetup orientation="portrait" horizontalDpi="4294967295" verticalDpi="4294967295" scale="100" fitToWidth="1" fitToHeight="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2:G22"/>
  <sheetViews>
    <sheetView workbookViewId="0"/>
  </sheetViews>
  <sheetFormatPr defaultRowHeight="15" outlineLevelRow="0" outlineLevelCol="0" x14ac:dyDescent="55"/>
  <cols>
    <col min="1" max="1" width="4" customWidth="1"/>
    <col min="2" max="2" width="28" customWidth="1"/>
    <col min="3" max="3" width="14" customWidth="1"/>
    <col min="4" max="6" width="20" customWidth="1"/>
    <col min="7" max="7" width="24" customWidth="1"/>
  </cols>
  <sheetData>
    <row r="2" ht="35" customHeight="1" spans="2:7" x14ac:dyDescent="0.25">
      <c r="B2" s="1" t="s">
        <v>98</v>
      </c>
      <c r="C2" s="1"/>
      <c r="D2" s="1"/>
      <c r="E2" s="1"/>
      <c r="F2" s="1"/>
      <c r="G2" s="1"/>
    </row>
    <row r="3" ht="22" customHeight="1" spans="2:7" x14ac:dyDescent="0.25">
      <c r="B3" s="2" t="s">
        <v>99</v>
      </c>
      <c r="C3" s="2"/>
      <c r="D3" s="2"/>
      <c r="E3" s="2"/>
      <c r="F3" s="2"/>
      <c r="G3" s="2"/>
    </row>
    <row r="5" spans="2:2" x14ac:dyDescent="0.25">
      <c r="B5" s="4" t="s">
        <v>100</v>
      </c>
    </row>
    <row r="6" ht="26" customHeight="1" spans="2:7" x14ac:dyDescent="0.25">
      <c r="B6" s="16" t="s">
        <v>101</v>
      </c>
      <c r="C6" s="16" t="s">
        <v>73</v>
      </c>
      <c r="D6" s="17" t="s">
        <v>102</v>
      </c>
      <c r="E6" s="17" t="s">
        <v>103</v>
      </c>
      <c r="F6" s="17" t="s">
        <v>104</v>
      </c>
      <c r="G6" s="17" t="s">
        <v>105</v>
      </c>
    </row>
    <row r="7" ht="22" customHeight="1" spans="2:7" x14ac:dyDescent="0.25">
      <c r="B7" s="18" t="s">
        <v>106</v>
      </c>
      <c r="C7" s="18" t="s">
        <v>107</v>
      </c>
      <c r="D7" s="19">
        <v>850000</v>
      </c>
      <c r="E7" s="19">
        <v>900000</v>
      </c>
      <c r="F7" s="19">
        <v>940000</v>
      </c>
      <c r="G7" s="18" t="s">
        <v>108</v>
      </c>
    </row>
    <row r="8" ht="22" customHeight="1" spans="2:7" x14ac:dyDescent="0.25">
      <c r="B8" s="18" t="s">
        <v>109</v>
      </c>
      <c r="C8" s="18" t="s">
        <v>107</v>
      </c>
      <c r="D8" s="19">
        <v>100000</v>
      </c>
      <c r="E8" s="19">
        <v>0</v>
      </c>
      <c r="F8" s="19">
        <v>0</v>
      </c>
      <c r="G8" s="18" t="s">
        <v>110</v>
      </c>
    </row>
    <row r="9" ht="22" customHeight="1" spans="2:7" x14ac:dyDescent="0.25">
      <c r="B9" s="18" t="s">
        <v>111</v>
      </c>
      <c r="C9" s="18" t="s">
        <v>112</v>
      </c>
      <c r="D9" s="18">
        <v>14</v>
      </c>
      <c r="E9" s="18">
        <v>5</v>
      </c>
      <c r="F9" s="18">
        <v>3</v>
      </c>
      <c r="G9" s="18" t="s">
        <v>113</v>
      </c>
    </row>
    <row r="10" ht="22" customHeight="1" spans="2:7" x14ac:dyDescent="0.25">
      <c r="B10" s="18" t="s">
        <v>114</v>
      </c>
      <c r="C10" s="18" t="s">
        <v>112</v>
      </c>
      <c r="D10" s="18">
        <v>0</v>
      </c>
      <c r="E10" s="18">
        <v>30</v>
      </c>
      <c r="F10" s="18">
        <v>30</v>
      </c>
      <c r="G10" s="18" t="s">
        <v>115</v>
      </c>
    </row>
    <row r="11" ht="22" customHeight="1" spans="2:7" x14ac:dyDescent="0.25">
      <c r="B11" s="18" t="s">
        <v>116</v>
      </c>
      <c r="C11" s="18" t="s">
        <v>117</v>
      </c>
      <c r="D11" s="18">
        <v>4</v>
      </c>
      <c r="E11" s="18">
        <v>5</v>
      </c>
      <c r="F11" s="18">
        <v>3</v>
      </c>
      <c r="G11" s="18" t="s">
        <v>118</v>
      </c>
    </row>
    <row r="12" ht="26" customHeight="1" spans="2:7" x14ac:dyDescent="0.25">
      <c r="B12" s="25" t="s">
        <v>119</v>
      </c>
      <c r="C12" s="26" t="s">
        <v>107</v>
      </c>
      <c r="D12" s="27">
        <f>D7+D8</f>
      </c>
      <c r="E12" s="28">
        <f>E7+E8</f>
      </c>
      <c r="F12" s="27">
        <f>F7+F8</f>
      </c>
      <c r="G12" s="29">
        <f>MIN(D12:F12)</f>
      </c>
    </row>
    <row r="15" spans="2:2" x14ac:dyDescent="0.25">
      <c r="B15" s="4" t="s">
        <v>120</v>
      </c>
    </row>
    <row r="16" ht="26" customHeight="1" spans="2:7" x14ac:dyDescent="0.25">
      <c r="B16" s="16" t="s">
        <v>121</v>
      </c>
      <c r="C16" s="30" t="s">
        <v>122</v>
      </c>
      <c r="D16" s="17" t="s">
        <v>102</v>
      </c>
      <c r="E16" s="17" t="s">
        <v>103</v>
      </c>
      <c r="F16" s="17" t="s">
        <v>104</v>
      </c>
      <c r="G16" s="16" t="s">
        <v>123</v>
      </c>
    </row>
    <row r="17" ht="22" customHeight="1" spans="2:7" x14ac:dyDescent="0.25">
      <c r="B17" s="18" t="s">
        <v>124</v>
      </c>
      <c r="C17" s="31">
        <v>0.4</v>
      </c>
      <c r="D17" s="32">
        <f>($G$12/D12)*5</f>
      </c>
      <c r="E17" s="32">
        <f>($G$12/E12)*5</f>
      </c>
      <c r="F17" s="32">
        <f>($G$12/F12)*5</f>
      </c>
      <c r="G17" s="18" t="s">
        <v>125</v>
      </c>
    </row>
    <row r="18" ht="22" customHeight="1" spans="2:7" x14ac:dyDescent="0.25">
      <c r="B18" s="18" t="s">
        <v>126</v>
      </c>
      <c r="C18" s="31">
        <v>0.25</v>
      </c>
      <c r="D18" s="32">
        <v>2</v>
      </c>
      <c r="E18" s="32">
        <v>4</v>
      </c>
      <c r="F18" s="32">
        <v>5</v>
      </c>
      <c r="G18" s="18" t="s">
        <v>127</v>
      </c>
    </row>
    <row r="19" ht="22" customHeight="1" spans="2:7" x14ac:dyDescent="0.25">
      <c r="B19" s="18" t="s">
        <v>128</v>
      </c>
      <c r="C19" s="31">
        <v>0.2</v>
      </c>
      <c r="D19" s="32">
        <v>4</v>
      </c>
      <c r="E19" s="32">
        <v>5</v>
      </c>
      <c r="F19" s="32">
        <v>3</v>
      </c>
      <c r="G19" s="18" t="s">
        <v>129</v>
      </c>
    </row>
    <row r="20" ht="22" customHeight="1" spans="2:7" x14ac:dyDescent="0.25">
      <c r="B20" s="18" t="s">
        <v>130</v>
      </c>
      <c r="C20" s="31">
        <v>0.15</v>
      </c>
      <c r="D20" s="32">
        <v>2</v>
      </c>
      <c r="E20" s="32">
        <v>4</v>
      </c>
      <c r="F20" s="32">
        <v>4</v>
      </c>
      <c r="G20" s="18" t="s">
        <v>131</v>
      </c>
    </row>
    <row r="21" ht="30" customHeight="1" spans="2:7" x14ac:dyDescent="0.25">
      <c r="B21" s="33" t="s">
        <v>132</v>
      </c>
      <c r="C21" s="34">
        <f>SUM(C17:C20)</f>
      </c>
      <c r="D21" s="35">
        <f>D17*$C$17 + D18*$C$18 + D19*$C$19 + D20*$C$20</f>
      </c>
      <c r="E21" s="36">
        <f>E17*$C$17 + E18*$C$18 + E19*$C$19 + E20*$C$20</f>
      </c>
      <c r="F21" s="35">
        <f>F17*$C$17 + F18*$C$18 + F19*$C$19 + F20*$C$20</f>
      </c>
      <c r="G21" s="37" t="s">
        <v>133</v>
      </c>
    </row>
    <row r="22" ht="26" customHeight="1" spans="2:7" x14ac:dyDescent="0.25">
      <c r="B22" s="38" t="s">
        <v>134</v>
      </c>
      <c r="D22" t="s">
        <v>135</v>
      </c>
      <c r="E22" s="39" t="s">
        <v>136</v>
      </c>
      <c r="F22" t="s">
        <v>137</v>
      </c>
      <c r="G22" t="s">
        <v>138</v>
      </c>
    </row>
  </sheetData>
  <mergeCells count="2">
    <mergeCell ref="B2:G2"/>
    <mergeCell ref="B3:G3"/>
  </mergeCells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1. Matrice des Seuils</vt:lpstr>
      <vt:lpstr>2. Modèle Demande Achat</vt:lpstr>
      <vt:lpstr>3. Comparateur Devis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Timmy Compta</dc:creator>
  <dc:title/>
  <dc:subject/>
  <dc:description/>
  <cp:keywords/>
  <cp:category/>
  <cp:lastModifiedBy>Timmy Compta</cp:lastModifiedBy>
  <dcterms:created xsi:type="dcterms:W3CDTF">2026-10-17T13:58:43Z</dcterms:created>
  <dcterms:modified xsi:type="dcterms:W3CDTF">2026-10-17T13:58:43Z</dcterms:modified>
</cp:coreProperties>
</file>